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filterPrivacy="1"/>
  <xr:revisionPtr revIDLastSave="0" documentId="13_ncr:1_{EAEE0765-33D6-4D21-9F0D-9DC2B8E61E55}" xr6:coauthVersionLast="47" xr6:coauthVersionMax="47" xr10:uidLastSave="{00000000-0000-0000-0000-000000000000}"/>
  <bookViews>
    <workbookView xWindow="780" yWindow="780" windowWidth="28800" windowHeight="15500" xr2:uid="{00000000-000D-0000-FFFF-FFFF00000000}"/>
  </bookViews>
  <sheets>
    <sheet name="2020 Ex-Frau" sheetId="1" r:id="rId1"/>
    <sheet name="2020 Ex-Ehemann" sheetId="2" r:id="rId2"/>
    <sheet name="Unterhaltsrechnung" sheetId="3" r:id="rId3"/>
  </sheets>
  <definedNames>
    <definedName name="EKFRAUUJAHR">'2020 Ex-Frau'!$B$16</definedName>
    <definedName name="EKMANNUJAHR">'2020 Ex-Ehemann'!$B$16</definedName>
    <definedName name="UJAHR">'2020 Ex-Frau'!$B$1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" i="3" l="1"/>
  <c r="E7" i="3"/>
  <c r="F7" i="3"/>
  <c r="G7" i="3"/>
  <c r="H7" i="3"/>
  <c r="I7" i="3"/>
  <c r="J7" i="3"/>
  <c r="K7" i="3"/>
  <c r="L7" i="3"/>
  <c r="M7" i="3"/>
  <c r="N7" i="3"/>
  <c r="O7" i="3"/>
  <c r="P7" i="3"/>
  <c r="Q7" i="3"/>
  <c r="R7" i="3"/>
  <c r="S7" i="3"/>
  <c r="T7" i="3"/>
  <c r="U7" i="3"/>
  <c r="V7" i="3"/>
  <c r="C7" i="3"/>
  <c r="C3" i="3"/>
  <c r="D3" i="3"/>
  <c r="E3" i="3"/>
  <c r="F3" i="3"/>
  <c r="G3" i="3"/>
  <c r="H3" i="3"/>
  <c r="I3" i="3"/>
  <c r="J3" i="3"/>
  <c r="K3" i="3"/>
  <c r="L3" i="3"/>
  <c r="M3" i="3"/>
  <c r="N3" i="3"/>
  <c r="O3" i="3"/>
  <c r="P3" i="3"/>
  <c r="Q3" i="3"/>
  <c r="R3" i="3"/>
  <c r="S3" i="3"/>
  <c r="T3" i="3"/>
  <c r="U3" i="3"/>
  <c r="V3" i="3"/>
  <c r="B15" i="2"/>
  <c r="B16" i="2" s="1"/>
  <c r="B15" i="1"/>
  <c r="B16" i="1" s="1"/>
  <c r="B3" i="3" s="1"/>
  <c r="R6" i="3" s="1"/>
  <c r="H2" i="3" l="1"/>
  <c r="H4" i="3" s="1"/>
  <c r="T2" i="3"/>
  <c r="T4" i="3" s="1"/>
  <c r="I2" i="3"/>
  <c r="I4" i="3" s="1"/>
  <c r="U2" i="3"/>
  <c r="U4" i="3" s="1"/>
  <c r="J2" i="3"/>
  <c r="J4" i="3" s="1"/>
  <c r="V2" i="3"/>
  <c r="V4" i="3" s="1"/>
  <c r="E2" i="3"/>
  <c r="E4" i="3" s="1"/>
  <c r="R2" i="3"/>
  <c r="R4" i="3" s="1"/>
  <c r="S2" i="3"/>
  <c r="S4" i="3" s="1"/>
  <c r="K2" i="3"/>
  <c r="K4" i="3" s="1"/>
  <c r="B2" i="3"/>
  <c r="B4" i="3" s="1"/>
  <c r="D5" i="3" s="1"/>
  <c r="L2" i="3"/>
  <c r="L4" i="3" s="1"/>
  <c r="M2" i="3"/>
  <c r="M4" i="3" s="1"/>
  <c r="N2" i="3"/>
  <c r="N4" i="3" s="1"/>
  <c r="C2" i="3"/>
  <c r="C4" i="3" s="1"/>
  <c r="O2" i="3"/>
  <c r="O4" i="3" s="1"/>
  <c r="D2" i="3"/>
  <c r="D4" i="3" s="1"/>
  <c r="P2" i="3"/>
  <c r="P4" i="3" s="1"/>
  <c r="Q2" i="3"/>
  <c r="Q4" i="3" s="1"/>
  <c r="F2" i="3"/>
  <c r="F4" i="3" s="1"/>
  <c r="G2" i="3"/>
  <c r="G4" i="3" s="1"/>
  <c r="Q6" i="3"/>
  <c r="P6" i="3"/>
  <c r="V6" i="3"/>
  <c r="K6" i="3"/>
  <c r="J6" i="3"/>
  <c r="I6" i="3"/>
  <c r="H6" i="3"/>
  <c r="S6" i="3"/>
  <c r="G6" i="3"/>
  <c r="O6" i="3"/>
  <c r="N6" i="3"/>
  <c r="M6" i="3"/>
  <c r="L6" i="3"/>
  <c r="U6" i="3"/>
  <c r="T6" i="3"/>
  <c r="C6" i="3"/>
  <c r="E6" i="3"/>
  <c r="D6" i="3"/>
  <c r="F6" i="3"/>
  <c r="C5" i="3" l="1"/>
  <c r="F5" i="3"/>
  <c r="E5" i="3"/>
  <c r="I5" i="3"/>
  <c r="U5" i="3"/>
  <c r="J5" i="3"/>
  <c r="V5" i="3"/>
  <c r="O5" i="3"/>
  <c r="P5" i="3"/>
  <c r="H5" i="3"/>
  <c r="K5" i="3"/>
  <c r="L5" i="3"/>
  <c r="M5" i="3"/>
  <c r="N5" i="3"/>
  <c r="Q5" i="3"/>
  <c r="S5" i="3"/>
  <c r="G5" i="3"/>
  <c r="R5" i="3"/>
  <c r="T5" i="3"/>
</calcChain>
</file>

<file path=xl/sharedStrings.xml><?xml version="1.0" encoding="utf-8"?>
<sst xmlns="http://schemas.openxmlformats.org/spreadsheetml/2006/main" count="64" uniqueCount="36">
  <si>
    <t>Jahreslohnzettel</t>
  </si>
  <si>
    <t>Grenzsteuersatz</t>
  </si>
  <si>
    <t>brutto</t>
  </si>
  <si>
    <t>KZ 210</t>
  </si>
  <si>
    <t>Minus SV gesamt</t>
  </si>
  <si>
    <t>Minus Lohnsteuer</t>
  </si>
  <si>
    <t>Minus Arbeitsplatzfahrtkosten (3)</t>
  </si>
  <si>
    <t xml:space="preserve">            aus Gewerkschaftsbeiträgen</t>
  </si>
  <si>
    <t>Minus anerkannte Abzüge (netto)</t>
  </si>
  <si>
    <t>plus 50% Diäten (§ 26 Z. 4 EStG 1988)</t>
  </si>
  <si>
    <t>plus / minus sonstige Korrekturposten</t>
  </si>
  <si>
    <t xml:space="preserve">jährliche UBGR </t>
  </si>
  <si>
    <t>monatliche UBGR</t>
  </si>
  <si>
    <t>Kennwort: gesperrt</t>
  </si>
  <si>
    <t>(1) OGH 11.12.2019,  4 Ob 150/19s; Tews, EF-Z 2010/12 Missverständnis bei Familienbeihilfenanrechnung</t>
  </si>
  <si>
    <t>(3) ständige Judikatur; zum Selbstbehalt siehe</t>
  </si>
  <si>
    <t xml:space="preserve">      Tews EF-Z 2015/160, Der unausrottbare Fahrtkostenselbstbehalt</t>
  </si>
  <si>
    <t xml:space="preserve">      siehe auch Pendlerrechner</t>
  </si>
  <si>
    <t>Abkürzungen:</t>
  </si>
  <si>
    <t>PU = Prozentunterhalt</t>
  </si>
  <si>
    <t>LG = Luxusgrenze</t>
  </si>
  <si>
    <t>UvR = Unterhalt VOR Rundung</t>
  </si>
  <si>
    <t>UnR = Unterhalt NACH Rundung</t>
  </si>
  <si>
    <t>Minus Familienbonus Plus (1), (2)</t>
  </si>
  <si>
    <t>minus Steuerersparnis nicht anerkannte Abzüge (4)</t>
  </si>
  <si>
    <t xml:space="preserve">            Minus gesundheitsbedingte Ausgaben (netto)</t>
  </si>
  <si>
    <t>(2) zum (Ex-) Ehegattenunterhalt: OGH 2021/03/02, 1 Ob 155/20f</t>
  </si>
  <si>
    <t xml:space="preserve">(4) OGH OGH 23.11.2016, 1 Ob 206/16z; Tews, EF-Z 2016, 088 - Steuerlich abziehbare Ausgaben </t>
  </si>
  <si>
    <t xml:space="preserve">(4) nicht aus Einkommenssteuerbescheid ersichtlich </t>
  </si>
  <si>
    <t>EK EX-Mann</t>
  </si>
  <si>
    <t>EKJ Ex-Frau</t>
  </si>
  <si>
    <t>Summe</t>
  </si>
  <si>
    <t>Anteil</t>
  </si>
  <si>
    <t>minus EK Frau</t>
  </si>
  <si>
    <t>Unterhalt</t>
  </si>
  <si>
    <t>Bruttobetrag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</si>
</sst>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€&quot;;[Red]\-#,##0.00\ &quot;€&quot;"/>
    <numFmt numFmtId="165" formatCode="#,##0.00\ &quot;€&quot;"/>
    <numFmt numFmtId="166" formatCode="&quot;€&quot;\ 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0">
    <xf numFmtId="0" fontId="0" fillId="0" borderId="0" xfId="0"/>
    <xf numFmtId="0" fontId="2" fillId="2" borderId="0" xfId="0" applyFont="1" applyFill="1" applyProtection="1"/>
    <xf numFmtId="0" fontId="2" fillId="2" borderId="0" xfId="0" applyFont="1" applyFill="1" applyAlignment="1" applyProtection="1">
      <alignment horizontal="center"/>
      <protection locked="0"/>
    </xf>
    <xf numFmtId="0" fontId="0" fillId="0" borderId="0" xfId="0" applyProtection="1"/>
    <xf numFmtId="0" fontId="0" fillId="0" borderId="0" xfId="0" applyAlignment="1" applyProtection="1">
      <alignment horizontal="center" vertical="top"/>
    </xf>
    <xf numFmtId="0" fontId="3" fillId="0" borderId="0" xfId="0" applyFont="1" applyProtection="1"/>
    <xf numFmtId="164" fontId="0" fillId="3" borderId="1" xfId="0" applyNumberFormat="1" applyFill="1" applyBorder="1" applyProtection="1">
      <protection locked="0"/>
    </xf>
    <xf numFmtId="0" fontId="4" fillId="0" borderId="0" xfId="0" applyFont="1" applyProtection="1"/>
    <xf numFmtId="0" fontId="5" fillId="0" borderId="0" xfId="1" applyProtection="1"/>
    <xf numFmtId="164" fontId="0" fillId="4" borderId="2" xfId="0" applyNumberFormat="1" applyFill="1" applyBorder="1" applyProtection="1">
      <protection locked="0"/>
    </xf>
    <xf numFmtId="165" fontId="0" fillId="0" borderId="0" xfId="0" applyNumberFormat="1" applyProtection="1"/>
    <xf numFmtId="0" fontId="6" fillId="0" borderId="0" xfId="0" applyFont="1" applyProtection="1"/>
    <xf numFmtId="165" fontId="2" fillId="0" borderId="1" xfId="0" applyNumberFormat="1" applyFont="1" applyBorder="1" applyProtection="1"/>
    <xf numFmtId="0" fontId="7" fillId="5" borderId="0" xfId="0" applyFont="1" applyFill="1"/>
    <xf numFmtId="0" fontId="5" fillId="0" borderId="0" xfId="1"/>
    <xf numFmtId="166" fontId="0" fillId="0" borderId="0" xfId="0" applyNumberFormat="1"/>
    <xf numFmtId="9" fontId="0" fillId="0" borderId="0" xfId="0" applyNumberFormat="1"/>
    <xf numFmtId="0" fontId="1" fillId="0" borderId="0" xfId="0" applyFont="1"/>
    <xf numFmtId="166" fontId="1" fillId="0" borderId="0" xfId="0" applyNumberFormat="1" applyFont="1"/>
    <xf numFmtId="10" fontId="0" fillId="0" borderId="0" xfId="0" applyNumberFormat="1" applyProtection="1"/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pendlerrechner.bmf.gv.at/pendlerrechner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pendlerrechner.bmf.gv.at/pendlerrechner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5"/>
  <sheetViews>
    <sheetView tabSelected="1" workbookViewId="0">
      <selection activeCell="B2" sqref="B2"/>
    </sheetView>
  </sheetViews>
  <sheetFormatPr baseColWidth="10" defaultColWidth="9.28515625" defaultRowHeight="15" x14ac:dyDescent="0.25"/>
  <cols>
    <col min="1" max="1" width="67" customWidth="1"/>
    <col min="2" max="2" width="15" customWidth="1"/>
    <col min="3" max="3" width="15.140625" customWidth="1"/>
  </cols>
  <sheetData>
    <row r="1" spans="1:3" ht="18.75" x14ac:dyDescent="0.3">
      <c r="A1" s="1" t="s">
        <v>0</v>
      </c>
      <c r="B1" s="2">
        <v>2020</v>
      </c>
      <c r="C1" s="3"/>
    </row>
    <row r="2" spans="1:3" x14ac:dyDescent="0.25">
      <c r="A2" s="3" t="s">
        <v>1</v>
      </c>
      <c r="B2" s="19">
        <v>0.42</v>
      </c>
      <c r="C2" s="4" t="s">
        <v>35</v>
      </c>
    </row>
    <row r="3" spans="1:3" ht="15.75" x14ac:dyDescent="0.25">
      <c r="A3" s="5" t="s">
        <v>3</v>
      </c>
      <c r="B3" s="6">
        <v>32578.74</v>
      </c>
      <c r="C3" s="3"/>
    </row>
    <row r="4" spans="1:3" ht="15.75" x14ac:dyDescent="0.25">
      <c r="A4" s="7" t="s">
        <v>4</v>
      </c>
      <c r="B4" s="6">
        <v>-5578.11</v>
      </c>
      <c r="C4" s="3"/>
    </row>
    <row r="5" spans="1:3" ht="15.75" x14ac:dyDescent="0.25">
      <c r="A5" s="7" t="s">
        <v>5</v>
      </c>
      <c r="B5" s="6">
        <v>-2150.44</v>
      </c>
      <c r="C5" s="3"/>
    </row>
    <row r="6" spans="1:3" ht="15.75" x14ac:dyDescent="0.25">
      <c r="A6" s="7" t="s">
        <v>23</v>
      </c>
      <c r="B6" s="6">
        <v>-750</v>
      </c>
      <c r="C6" s="3"/>
    </row>
    <row r="7" spans="1:3" ht="15.75" x14ac:dyDescent="0.25">
      <c r="A7" s="7" t="s">
        <v>6</v>
      </c>
      <c r="B7" s="6">
        <v>0</v>
      </c>
      <c r="C7" s="8"/>
    </row>
    <row r="8" spans="1:3" ht="15.75" x14ac:dyDescent="0.25">
      <c r="A8" s="7" t="s">
        <v>24</v>
      </c>
      <c r="B8" s="9"/>
      <c r="C8" s="8"/>
    </row>
    <row r="9" spans="1:3" ht="15.75" x14ac:dyDescent="0.25">
      <c r="A9" s="7" t="s">
        <v>7</v>
      </c>
      <c r="B9" s="6">
        <v>0</v>
      </c>
      <c r="C9" s="8"/>
    </row>
    <row r="10" spans="1:3" ht="15.75" x14ac:dyDescent="0.25">
      <c r="A10" s="7" t="s">
        <v>8</v>
      </c>
      <c r="B10" s="9"/>
      <c r="C10" s="8"/>
    </row>
    <row r="11" spans="1:3" ht="15.75" x14ac:dyDescent="0.25">
      <c r="A11" s="7" t="s">
        <v>25</v>
      </c>
      <c r="B11" s="6">
        <v>0</v>
      </c>
      <c r="C11" s="8"/>
    </row>
    <row r="12" spans="1:3" ht="15.75" x14ac:dyDescent="0.25">
      <c r="A12" s="5" t="s">
        <v>9</v>
      </c>
      <c r="B12" s="6">
        <v>6.3</v>
      </c>
      <c r="C12" s="3"/>
    </row>
    <row r="13" spans="1:3" ht="15.75" x14ac:dyDescent="0.25">
      <c r="A13" s="5" t="s">
        <v>10</v>
      </c>
      <c r="B13" s="6">
        <v>0</v>
      </c>
      <c r="C13" s="3"/>
    </row>
    <row r="14" spans="1:3" ht="15.75" x14ac:dyDescent="0.25">
      <c r="A14" s="5"/>
      <c r="B14" s="10"/>
      <c r="C14" s="3"/>
    </row>
    <row r="15" spans="1:3" ht="18.75" x14ac:dyDescent="0.3">
      <c r="A15" s="11" t="s">
        <v>11</v>
      </c>
      <c r="B15" s="12">
        <f>SUM(B3:B13)</f>
        <v>24106.49</v>
      </c>
      <c r="C15" s="3"/>
    </row>
    <row r="16" spans="1:3" ht="18.75" x14ac:dyDescent="0.3">
      <c r="A16" s="11" t="s">
        <v>12</v>
      </c>
      <c r="B16" s="12">
        <f>B15/12</f>
        <v>2008.8741666666667</v>
      </c>
      <c r="C16" s="3"/>
    </row>
    <row r="17" spans="1:3" x14ac:dyDescent="0.25">
      <c r="A17" s="3"/>
      <c r="B17" s="3"/>
      <c r="C17" s="3"/>
    </row>
    <row r="18" spans="1:3" ht="18.75" x14ac:dyDescent="0.3">
      <c r="A18" s="13" t="s">
        <v>13</v>
      </c>
      <c r="B18" s="3"/>
      <c r="C18" s="3"/>
    </row>
    <row r="19" spans="1:3" x14ac:dyDescent="0.25">
      <c r="B19" s="3"/>
      <c r="C19" s="3"/>
    </row>
    <row r="20" spans="1:3" x14ac:dyDescent="0.25">
      <c r="A20" t="s">
        <v>14</v>
      </c>
      <c r="B20" s="3"/>
      <c r="C20" s="3"/>
    </row>
    <row r="21" spans="1:3" x14ac:dyDescent="0.25">
      <c r="A21" t="s">
        <v>26</v>
      </c>
      <c r="B21" s="3"/>
      <c r="C21" s="3"/>
    </row>
    <row r="22" spans="1:3" x14ac:dyDescent="0.25">
      <c r="A22" t="s">
        <v>15</v>
      </c>
      <c r="B22" s="3"/>
      <c r="C22" s="3"/>
    </row>
    <row r="23" spans="1:3" x14ac:dyDescent="0.25">
      <c r="A23" t="s">
        <v>16</v>
      </c>
      <c r="B23" s="3"/>
      <c r="C23" s="3"/>
    </row>
    <row r="24" spans="1:3" x14ac:dyDescent="0.25">
      <c r="A24" s="14" t="s">
        <v>17</v>
      </c>
      <c r="B24" s="3"/>
      <c r="C24" s="3"/>
    </row>
    <row r="25" spans="1:3" x14ac:dyDescent="0.25">
      <c r="A25" t="s">
        <v>27</v>
      </c>
      <c r="B25" s="3"/>
      <c r="C25" s="3"/>
    </row>
    <row r="26" spans="1:3" x14ac:dyDescent="0.25">
      <c r="A26" s="3" t="s">
        <v>28</v>
      </c>
      <c r="B26" s="3"/>
      <c r="C26" s="3"/>
    </row>
    <row r="27" spans="1:3" x14ac:dyDescent="0.25">
      <c r="A27" s="3"/>
      <c r="B27" s="3"/>
      <c r="C27" s="3"/>
    </row>
    <row r="28" spans="1:3" x14ac:dyDescent="0.25">
      <c r="A28" s="3" t="s">
        <v>18</v>
      </c>
      <c r="B28" s="3"/>
      <c r="C28" s="3"/>
    </row>
    <row r="29" spans="1:3" x14ac:dyDescent="0.25">
      <c r="A29" s="3"/>
      <c r="B29" s="3"/>
      <c r="C29" s="3"/>
    </row>
    <row r="30" spans="1:3" x14ac:dyDescent="0.25">
      <c r="A30" s="3" t="s">
        <v>19</v>
      </c>
      <c r="B30" s="3"/>
      <c r="C30" s="3"/>
    </row>
    <row r="31" spans="1:3" x14ac:dyDescent="0.25">
      <c r="A31" s="3" t="s">
        <v>20</v>
      </c>
      <c r="B31" s="3"/>
      <c r="C31" s="3"/>
    </row>
    <row r="32" spans="1:3" x14ac:dyDescent="0.25">
      <c r="A32" s="3" t="s">
        <v>21</v>
      </c>
      <c r="B32" s="3"/>
      <c r="C32" s="3"/>
    </row>
    <row r="33" spans="1:3" x14ac:dyDescent="0.25">
      <c r="A33" s="3" t="s">
        <v>22</v>
      </c>
      <c r="B33" s="3"/>
      <c r="C33" s="3"/>
    </row>
    <row r="34" spans="1:3" x14ac:dyDescent="0.25">
      <c r="A34" s="3"/>
      <c r="B34" s="3"/>
      <c r="C34" s="3"/>
    </row>
    <row r="35" spans="1:3" x14ac:dyDescent="0.25">
      <c r="A35" s="3"/>
      <c r="B35" s="3"/>
      <c r="C35" s="3"/>
    </row>
  </sheetData>
  <dataValidations count="1">
    <dataValidation type="list" allowBlank="1" showInputMessage="1" showErrorMessage="1" sqref="B1" xr:uid="{00000000-0002-0000-0000-000000000000}">
      <formula1>"2021,2020,2019,2018,2017,2016,2015"</formula1>
    </dataValidation>
  </dataValidations>
  <hyperlinks>
    <hyperlink ref="A24" r:id="rId1" xr:uid="{00000000-0004-0000-0000-000000000000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33"/>
  <sheetViews>
    <sheetView workbookViewId="0">
      <selection activeCell="D3" sqref="D3"/>
    </sheetView>
  </sheetViews>
  <sheetFormatPr baseColWidth="10" defaultRowHeight="15" x14ac:dyDescent="0.25"/>
  <cols>
    <col min="1" max="1" width="94.5703125" bestFit="1" customWidth="1"/>
    <col min="2" max="2" width="14.5703125" bestFit="1" customWidth="1"/>
  </cols>
  <sheetData>
    <row r="1" spans="1:3" ht="18.75" x14ac:dyDescent="0.3">
      <c r="A1" s="1" t="s">
        <v>0</v>
      </c>
      <c r="B1" s="2">
        <v>2020</v>
      </c>
      <c r="C1" s="3"/>
    </row>
    <row r="2" spans="1:3" x14ac:dyDescent="0.25">
      <c r="A2" s="3" t="s">
        <v>1</v>
      </c>
      <c r="B2" s="3"/>
      <c r="C2" s="4" t="s">
        <v>2</v>
      </c>
    </row>
    <row r="3" spans="1:3" ht="15.75" x14ac:dyDescent="0.25">
      <c r="A3" s="5" t="s">
        <v>3</v>
      </c>
      <c r="B3" s="6">
        <v>69000</v>
      </c>
      <c r="C3" s="3"/>
    </row>
    <row r="4" spans="1:3" ht="15.75" x14ac:dyDescent="0.25">
      <c r="A4" s="7" t="s">
        <v>4</v>
      </c>
      <c r="B4" s="6">
        <v>-5578.11</v>
      </c>
      <c r="C4" s="3"/>
    </row>
    <row r="5" spans="1:3" ht="15.75" x14ac:dyDescent="0.25">
      <c r="A5" s="7" t="s">
        <v>5</v>
      </c>
      <c r="B5" s="6">
        <v>-2150.44</v>
      </c>
      <c r="C5" s="3"/>
    </row>
    <row r="6" spans="1:3" ht="15.75" x14ac:dyDescent="0.25">
      <c r="A6" s="7" t="s">
        <v>23</v>
      </c>
      <c r="B6" s="6">
        <v>-750</v>
      </c>
      <c r="C6" s="3"/>
    </row>
    <row r="7" spans="1:3" ht="15.75" x14ac:dyDescent="0.25">
      <c r="A7" s="7" t="s">
        <v>6</v>
      </c>
      <c r="B7" s="6">
        <v>0</v>
      </c>
      <c r="C7" s="8"/>
    </row>
    <row r="8" spans="1:3" ht="15.75" x14ac:dyDescent="0.25">
      <c r="A8" s="7" t="s">
        <v>24</v>
      </c>
      <c r="B8" s="9"/>
      <c r="C8" s="8"/>
    </row>
    <row r="9" spans="1:3" ht="15.75" x14ac:dyDescent="0.25">
      <c r="A9" s="7" t="s">
        <v>7</v>
      </c>
      <c r="B9" s="6">
        <v>0</v>
      </c>
      <c r="C9" s="8"/>
    </row>
    <row r="10" spans="1:3" ht="15.75" x14ac:dyDescent="0.25">
      <c r="A10" s="7" t="s">
        <v>8</v>
      </c>
      <c r="B10" s="9"/>
      <c r="C10" s="8"/>
    </row>
    <row r="11" spans="1:3" ht="15.75" x14ac:dyDescent="0.25">
      <c r="A11" s="7" t="s">
        <v>25</v>
      </c>
      <c r="B11" s="6">
        <v>0</v>
      </c>
      <c r="C11" s="8"/>
    </row>
    <row r="12" spans="1:3" ht="15.75" x14ac:dyDescent="0.25">
      <c r="A12" s="5" t="s">
        <v>9</v>
      </c>
      <c r="B12" s="6">
        <v>6.3</v>
      </c>
      <c r="C12" s="3"/>
    </row>
    <row r="13" spans="1:3" ht="15.75" x14ac:dyDescent="0.25">
      <c r="A13" s="5" t="s">
        <v>10</v>
      </c>
      <c r="B13" s="6">
        <v>0</v>
      </c>
      <c r="C13" s="3"/>
    </row>
    <row r="14" spans="1:3" ht="15.75" x14ac:dyDescent="0.25">
      <c r="A14" s="5"/>
      <c r="B14" s="10"/>
      <c r="C14" s="3"/>
    </row>
    <row r="15" spans="1:3" ht="18.75" x14ac:dyDescent="0.3">
      <c r="A15" s="11" t="s">
        <v>11</v>
      </c>
      <c r="B15" s="12">
        <f>SUM(B3:B13)</f>
        <v>60527.75</v>
      </c>
      <c r="C15" s="3"/>
    </row>
    <row r="16" spans="1:3" ht="18.75" x14ac:dyDescent="0.3">
      <c r="A16" s="11" t="s">
        <v>12</v>
      </c>
      <c r="B16" s="12">
        <f>B15/12</f>
        <v>5043.979166666667</v>
      </c>
      <c r="C16" s="3"/>
    </row>
    <row r="17" spans="1:3" x14ac:dyDescent="0.25">
      <c r="A17" s="3"/>
      <c r="B17" s="3"/>
      <c r="C17" s="3"/>
    </row>
    <row r="18" spans="1:3" ht="18.75" x14ac:dyDescent="0.3">
      <c r="A18" s="13" t="s">
        <v>13</v>
      </c>
      <c r="B18" s="3"/>
      <c r="C18" s="3"/>
    </row>
    <row r="19" spans="1:3" x14ac:dyDescent="0.25">
      <c r="B19" s="3"/>
      <c r="C19" s="3"/>
    </row>
    <row r="20" spans="1:3" x14ac:dyDescent="0.25">
      <c r="A20" t="s">
        <v>14</v>
      </c>
      <c r="B20" s="3"/>
      <c r="C20" s="3"/>
    </row>
    <row r="21" spans="1:3" x14ac:dyDescent="0.25">
      <c r="A21" t="s">
        <v>26</v>
      </c>
      <c r="B21" s="3"/>
      <c r="C21" s="3"/>
    </row>
    <row r="22" spans="1:3" x14ac:dyDescent="0.25">
      <c r="A22" t="s">
        <v>15</v>
      </c>
      <c r="B22" s="3"/>
      <c r="C22" s="3"/>
    </row>
    <row r="23" spans="1:3" x14ac:dyDescent="0.25">
      <c r="A23" t="s">
        <v>16</v>
      </c>
      <c r="B23" s="3"/>
      <c r="C23" s="3"/>
    </row>
    <row r="24" spans="1:3" x14ac:dyDescent="0.25">
      <c r="A24" s="14" t="s">
        <v>17</v>
      </c>
      <c r="B24" s="3"/>
      <c r="C24" s="3"/>
    </row>
    <row r="25" spans="1:3" x14ac:dyDescent="0.25">
      <c r="A25" t="s">
        <v>27</v>
      </c>
      <c r="B25" s="3"/>
      <c r="C25" s="3"/>
    </row>
    <row r="26" spans="1:3" x14ac:dyDescent="0.25">
      <c r="A26" s="3" t="s">
        <v>28</v>
      </c>
      <c r="B26" s="3"/>
      <c r="C26" s="3"/>
    </row>
    <row r="27" spans="1:3" x14ac:dyDescent="0.25">
      <c r="A27" s="3"/>
      <c r="B27" s="3"/>
      <c r="C27" s="3"/>
    </row>
    <row r="28" spans="1:3" x14ac:dyDescent="0.25">
      <c r="A28" s="3" t="s">
        <v>18</v>
      </c>
      <c r="B28" s="3"/>
      <c r="C28" s="3"/>
    </row>
    <row r="29" spans="1:3" x14ac:dyDescent="0.25">
      <c r="A29" s="3"/>
      <c r="B29" s="3"/>
      <c r="C29" s="3"/>
    </row>
    <row r="30" spans="1:3" x14ac:dyDescent="0.25">
      <c r="A30" s="3" t="s">
        <v>19</v>
      </c>
      <c r="B30" s="3"/>
      <c r="C30" s="3"/>
    </row>
    <row r="31" spans="1:3" x14ac:dyDescent="0.25">
      <c r="A31" s="3" t="s">
        <v>20</v>
      </c>
      <c r="B31" s="3"/>
      <c r="C31" s="3"/>
    </row>
    <row r="32" spans="1:3" x14ac:dyDescent="0.25">
      <c r="A32" s="3" t="s">
        <v>21</v>
      </c>
      <c r="B32" s="3"/>
      <c r="C32" s="3"/>
    </row>
    <row r="33" spans="1:3" x14ac:dyDescent="0.25">
      <c r="A33" s="3" t="s">
        <v>22</v>
      </c>
      <c r="B33" s="3"/>
      <c r="C33" s="3"/>
    </row>
  </sheetData>
  <sheetProtection algorithmName="SHA-512" hashValue="8mC4h3DOh/hMDoQhAyUE5rhWOAVGsV02Ta4wT61M38SejyL5+LTjik3sYN/5vGII1X+PrQ8l55+f1X/X90z4MA==" saltValue="LTpDK/0cg9ttUD+29FBvuQ==" spinCount="100000" sheet="1" objects="1" scenarios="1"/>
  <dataValidations count="1">
    <dataValidation type="list" allowBlank="1" showInputMessage="1" showErrorMessage="1" sqref="B1" xr:uid="{00000000-0002-0000-0100-000000000000}">
      <formula1>"2021,2020,2019,2018,2017,2016,2015"</formula1>
    </dataValidation>
  </dataValidations>
  <hyperlinks>
    <hyperlink ref="A24" r:id="rId1" xr:uid="{00000000-0004-0000-0100-000000000000}"/>
  </hyperlinks>
  <pageMargins left="0.7" right="0.7" top="0.78740157499999996" bottom="0.78740157499999996" header="0.3" footer="0.3"/>
  <pageSetup paperSize="9" orientation="portrait" horizontalDpi="1200" verticalDpi="120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7"/>
  <sheetViews>
    <sheetView workbookViewId="0">
      <selection sqref="A1:XFD1048576"/>
    </sheetView>
  </sheetViews>
  <sheetFormatPr baseColWidth="10" defaultRowHeight="15" x14ac:dyDescent="0.25"/>
  <cols>
    <col min="1" max="1" width="12.42578125" bestFit="1" customWidth="1"/>
    <col min="3" max="3" width="11.28515625" bestFit="1" customWidth="1"/>
  </cols>
  <sheetData>
    <row r="1" spans="1:22" x14ac:dyDescent="0.25">
      <c r="C1" s="16">
        <v>0.4</v>
      </c>
      <c r="D1" s="16">
        <v>0.39</v>
      </c>
      <c r="E1" s="16">
        <v>0.38</v>
      </c>
      <c r="F1" s="16">
        <v>0.37</v>
      </c>
      <c r="G1" s="16">
        <v>0.36</v>
      </c>
      <c r="H1" s="16">
        <v>0.35</v>
      </c>
      <c r="I1" s="16">
        <v>0.34</v>
      </c>
      <c r="J1" s="16">
        <v>0.33</v>
      </c>
      <c r="K1" s="16">
        <v>0.32</v>
      </c>
      <c r="L1" s="16">
        <v>0.31</v>
      </c>
      <c r="M1" s="16">
        <v>0.3</v>
      </c>
      <c r="N1" s="16">
        <v>0.28999999999999998</v>
      </c>
      <c r="O1" s="16">
        <v>0.28000000000000003</v>
      </c>
      <c r="P1" s="16">
        <v>0.27</v>
      </c>
      <c r="Q1" s="16">
        <v>0.26</v>
      </c>
      <c r="R1" s="16">
        <v>0.25</v>
      </c>
      <c r="S1" s="16">
        <v>0.24</v>
      </c>
      <c r="T1" s="16">
        <v>0.23</v>
      </c>
      <c r="U1" s="16">
        <v>0.22</v>
      </c>
      <c r="V1" s="16">
        <v>0.21</v>
      </c>
    </row>
    <row r="2" spans="1:22" x14ac:dyDescent="0.25">
      <c r="A2" t="s">
        <v>29</v>
      </c>
      <c r="B2" s="15">
        <f t="shared" ref="B2:V2" si="0">EKMANNUJAHR</f>
        <v>5043.979166666667</v>
      </c>
      <c r="C2" s="15">
        <f t="shared" si="0"/>
        <v>5043.979166666667</v>
      </c>
      <c r="D2" s="15">
        <f t="shared" si="0"/>
        <v>5043.979166666667</v>
      </c>
      <c r="E2" s="15">
        <f t="shared" si="0"/>
        <v>5043.979166666667</v>
      </c>
      <c r="F2" s="15">
        <f t="shared" si="0"/>
        <v>5043.979166666667</v>
      </c>
      <c r="G2" s="15">
        <f t="shared" si="0"/>
        <v>5043.979166666667</v>
      </c>
      <c r="H2" s="15">
        <f t="shared" si="0"/>
        <v>5043.979166666667</v>
      </c>
      <c r="I2" s="15">
        <f t="shared" si="0"/>
        <v>5043.979166666667</v>
      </c>
      <c r="J2" s="15">
        <f t="shared" si="0"/>
        <v>5043.979166666667</v>
      </c>
      <c r="K2" s="15">
        <f t="shared" si="0"/>
        <v>5043.979166666667</v>
      </c>
      <c r="L2" s="15">
        <f t="shared" si="0"/>
        <v>5043.979166666667</v>
      </c>
      <c r="M2" s="15">
        <f t="shared" si="0"/>
        <v>5043.979166666667</v>
      </c>
      <c r="N2" s="15">
        <f t="shared" si="0"/>
        <v>5043.979166666667</v>
      </c>
      <c r="O2" s="15">
        <f t="shared" si="0"/>
        <v>5043.979166666667</v>
      </c>
      <c r="P2" s="15">
        <f t="shared" si="0"/>
        <v>5043.979166666667</v>
      </c>
      <c r="Q2" s="15">
        <f t="shared" si="0"/>
        <v>5043.979166666667</v>
      </c>
      <c r="R2" s="15">
        <f t="shared" si="0"/>
        <v>5043.979166666667</v>
      </c>
      <c r="S2" s="15">
        <f t="shared" si="0"/>
        <v>5043.979166666667</v>
      </c>
      <c r="T2" s="15">
        <f t="shared" si="0"/>
        <v>5043.979166666667</v>
      </c>
      <c r="U2" s="15">
        <f t="shared" si="0"/>
        <v>5043.979166666667</v>
      </c>
      <c r="V2" s="15">
        <f t="shared" si="0"/>
        <v>5043.979166666667</v>
      </c>
    </row>
    <row r="3" spans="1:22" x14ac:dyDescent="0.25">
      <c r="A3" t="s">
        <v>30</v>
      </c>
      <c r="B3" s="15">
        <f t="shared" ref="B3:V3" si="1">EKFRAUUJAHR</f>
        <v>2008.8741666666667</v>
      </c>
      <c r="C3" s="15">
        <f t="shared" si="1"/>
        <v>2008.8741666666667</v>
      </c>
      <c r="D3" s="15">
        <f t="shared" si="1"/>
        <v>2008.8741666666667</v>
      </c>
      <c r="E3" s="15">
        <f t="shared" si="1"/>
        <v>2008.8741666666667</v>
      </c>
      <c r="F3" s="15">
        <f t="shared" si="1"/>
        <v>2008.8741666666667</v>
      </c>
      <c r="G3" s="15">
        <f t="shared" si="1"/>
        <v>2008.8741666666667</v>
      </c>
      <c r="H3" s="15">
        <f t="shared" si="1"/>
        <v>2008.8741666666667</v>
      </c>
      <c r="I3" s="15">
        <f t="shared" si="1"/>
        <v>2008.8741666666667</v>
      </c>
      <c r="J3" s="15">
        <f t="shared" si="1"/>
        <v>2008.8741666666667</v>
      </c>
      <c r="K3" s="15">
        <f t="shared" si="1"/>
        <v>2008.8741666666667</v>
      </c>
      <c r="L3" s="15">
        <f t="shared" si="1"/>
        <v>2008.8741666666667</v>
      </c>
      <c r="M3" s="15">
        <f t="shared" si="1"/>
        <v>2008.8741666666667</v>
      </c>
      <c r="N3" s="15">
        <f t="shared" si="1"/>
        <v>2008.8741666666667</v>
      </c>
      <c r="O3" s="15">
        <f t="shared" si="1"/>
        <v>2008.8741666666667</v>
      </c>
      <c r="P3" s="15">
        <f t="shared" si="1"/>
        <v>2008.8741666666667</v>
      </c>
      <c r="Q3" s="15">
        <f t="shared" si="1"/>
        <v>2008.8741666666667</v>
      </c>
      <c r="R3" s="15">
        <f t="shared" si="1"/>
        <v>2008.8741666666667</v>
      </c>
      <c r="S3" s="15">
        <f t="shared" si="1"/>
        <v>2008.8741666666667</v>
      </c>
      <c r="T3" s="15">
        <f t="shared" si="1"/>
        <v>2008.8741666666667</v>
      </c>
      <c r="U3" s="15">
        <f t="shared" si="1"/>
        <v>2008.8741666666667</v>
      </c>
      <c r="V3" s="15">
        <f t="shared" si="1"/>
        <v>2008.8741666666667</v>
      </c>
    </row>
    <row r="4" spans="1:22" x14ac:dyDescent="0.25">
      <c r="A4" t="s">
        <v>31</v>
      </c>
      <c r="B4" s="15">
        <f>B2+B3</f>
        <v>7052.8533333333335</v>
      </c>
      <c r="C4" s="15">
        <f t="shared" ref="C4:V4" si="2">C2+C3</f>
        <v>7052.8533333333335</v>
      </c>
      <c r="D4" s="15">
        <f t="shared" si="2"/>
        <v>7052.8533333333335</v>
      </c>
      <c r="E4" s="15">
        <f t="shared" si="2"/>
        <v>7052.8533333333335</v>
      </c>
      <c r="F4" s="15">
        <f t="shared" si="2"/>
        <v>7052.8533333333335</v>
      </c>
      <c r="G4" s="15">
        <f t="shared" si="2"/>
        <v>7052.8533333333335</v>
      </c>
      <c r="H4" s="15">
        <f t="shared" si="2"/>
        <v>7052.8533333333335</v>
      </c>
      <c r="I4" s="15">
        <f t="shared" si="2"/>
        <v>7052.8533333333335</v>
      </c>
      <c r="J4" s="15">
        <f t="shared" si="2"/>
        <v>7052.8533333333335</v>
      </c>
      <c r="K4" s="15">
        <f t="shared" si="2"/>
        <v>7052.8533333333335</v>
      </c>
      <c r="L4" s="15">
        <f t="shared" si="2"/>
        <v>7052.8533333333335</v>
      </c>
      <c r="M4" s="15">
        <f t="shared" si="2"/>
        <v>7052.8533333333335</v>
      </c>
      <c r="N4" s="15">
        <f t="shared" si="2"/>
        <v>7052.8533333333335</v>
      </c>
      <c r="O4" s="15">
        <f t="shared" si="2"/>
        <v>7052.8533333333335</v>
      </c>
      <c r="P4" s="15">
        <f t="shared" si="2"/>
        <v>7052.8533333333335</v>
      </c>
      <c r="Q4" s="15">
        <f t="shared" si="2"/>
        <v>7052.8533333333335</v>
      </c>
      <c r="R4" s="15">
        <f t="shared" si="2"/>
        <v>7052.8533333333335</v>
      </c>
      <c r="S4" s="15">
        <f t="shared" si="2"/>
        <v>7052.8533333333335</v>
      </c>
      <c r="T4" s="15">
        <f t="shared" si="2"/>
        <v>7052.8533333333335</v>
      </c>
      <c r="U4" s="15">
        <f t="shared" si="2"/>
        <v>7052.8533333333335</v>
      </c>
      <c r="V4" s="15">
        <f t="shared" si="2"/>
        <v>7052.8533333333335</v>
      </c>
    </row>
    <row r="5" spans="1:22" x14ac:dyDescent="0.25">
      <c r="A5" t="s">
        <v>32</v>
      </c>
      <c r="B5" s="15"/>
      <c r="C5" s="15">
        <f t="shared" ref="C5:V5" si="3">$B$4*C1</f>
        <v>2821.1413333333335</v>
      </c>
      <c r="D5" s="15">
        <f t="shared" si="3"/>
        <v>2750.6128000000003</v>
      </c>
      <c r="E5" s="15">
        <f t="shared" si="3"/>
        <v>2680.0842666666667</v>
      </c>
      <c r="F5" s="15">
        <f t="shared" si="3"/>
        <v>2609.5557333333331</v>
      </c>
      <c r="G5" s="15">
        <f t="shared" si="3"/>
        <v>2539.0272</v>
      </c>
      <c r="H5" s="15">
        <f t="shared" si="3"/>
        <v>2468.4986666666664</v>
      </c>
      <c r="I5" s="15">
        <f t="shared" si="3"/>
        <v>2397.9701333333337</v>
      </c>
      <c r="J5" s="15">
        <f t="shared" si="3"/>
        <v>2327.4416000000001</v>
      </c>
      <c r="K5" s="15">
        <f t="shared" si="3"/>
        <v>2256.913066666667</v>
      </c>
      <c r="L5" s="15">
        <f t="shared" si="3"/>
        <v>2186.3845333333334</v>
      </c>
      <c r="M5" s="15">
        <f t="shared" si="3"/>
        <v>2115.8559999999998</v>
      </c>
      <c r="N5" s="15">
        <f t="shared" si="3"/>
        <v>2045.3274666666666</v>
      </c>
      <c r="O5" s="15">
        <f t="shared" si="3"/>
        <v>1974.7989333333335</v>
      </c>
      <c r="P5" s="15">
        <f t="shared" si="3"/>
        <v>1904.2704000000001</v>
      </c>
      <c r="Q5" s="15">
        <f t="shared" si="3"/>
        <v>1833.7418666666667</v>
      </c>
      <c r="R5" s="15">
        <f t="shared" si="3"/>
        <v>1763.2133333333334</v>
      </c>
      <c r="S5" s="15">
        <f t="shared" si="3"/>
        <v>1692.6848</v>
      </c>
      <c r="T5" s="15">
        <f t="shared" si="3"/>
        <v>1622.1562666666669</v>
      </c>
      <c r="U5" s="15">
        <f t="shared" si="3"/>
        <v>1551.6277333333335</v>
      </c>
      <c r="V5" s="15">
        <f t="shared" si="3"/>
        <v>1481.0991999999999</v>
      </c>
    </row>
    <row r="6" spans="1:22" x14ac:dyDescent="0.25">
      <c r="A6" t="s">
        <v>33</v>
      </c>
      <c r="B6" s="15"/>
      <c r="C6" s="15">
        <f t="shared" ref="C6:V6" si="4">$B$3*-1</f>
        <v>-2008.8741666666667</v>
      </c>
      <c r="D6" s="15">
        <f t="shared" si="4"/>
        <v>-2008.8741666666667</v>
      </c>
      <c r="E6" s="15">
        <f t="shared" si="4"/>
        <v>-2008.8741666666667</v>
      </c>
      <c r="F6" s="15">
        <f t="shared" si="4"/>
        <v>-2008.8741666666667</v>
      </c>
      <c r="G6" s="15">
        <f t="shared" si="4"/>
        <v>-2008.8741666666667</v>
      </c>
      <c r="H6" s="15">
        <f t="shared" si="4"/>
        <v>-2008.8741666666667</v>
      </c>
      <c r="I6" s="15">
        <f t="shared" si="4"/>
        <v>-2008.8741666666667</v>
      </c>
      <c r="J6" s="15">
        <f t="shared" si="4"/>
        <v>-2008.8741666666667</v>
      </c>
      <c r="K6" s="15">
        <f t="shared" si="4"/>
        <v>-2008.8741666666667</v>
      </c>
      <c r="L6" s="15">
        <f t="shared" si="4"/>
        <v>-2008.8741666666667</v>
      </c>
      <c r="M6" s="15">
        <f t="shared" si="4"/>
        <v>-2008.8741666666667</v>
      </c>
      <c r="N6" s="15">
        <f t="shared" si="4"/>
        <v>-2008.8741666666667</v>
      </c>
      <c r="O6" s="15">
        <f t="shared" si="4"/>
        <v>-2008.8741666666667</v>
      </c>
      <c r="P6" s="15">
        <f t="shared" si="4"/>
        <v>-2008.8741666666667</v>
      </c>
      <c r="Q6" s="15">
        <f t="shared" si="4"/>
        <v>-2008.8741666666667</v>
      </c>
      <c r="R6" s="15">
        <f t="shared" si="4"/>
        <v>-2008.8741666666667</v>
      </c>
      <c r="S6" s="15">
        <f t="shared" si="4"/>
        <v>-2008.8741666666667</v>
      </c>
      <c r="T6" s="15">
        <f t="shared" si="4"/>
        <v>-2008.8741666666667</v>
      </c>
      <c r="U6" s="15">
        <f t="shared" si="4"/>
        <v>-2008.8741666666667</v>
      </c>
      <c r="V6" s="15">
        <f t="shared" si="4"/>
        <v>-2008.8741666666667</v>
      </c>
    </row>
    <row r="7" spans="1:22" x14ac:dyDescent="0.25">
      <c r="A7" s="17" t="s">
        <v>34</v>
      </c>
      <c r="B7" s="18"/>
      <c r="C7" s="18">
        <f>IF((C5+C6)&lt;0,0,C5+C6)</f>
        <v>812.26716666666675</v>
      </c>
      <c r="D7" s="18">
        <f t="shared" ref="D7:V7" si="5">IF((D5+D6)&lt;0,0,D5+D6)</f>
        <v>741.73863333333361</v>
      </c>
      <c r="E7" s="18">
        <f t="shared" si="5"/>
        <v>671.21010000000001</v>
      </c>
      <c r="F7" s="18">
        <f t="shared" si="5"/>
        <v>600.68156666666641</v>
      </c>
      <c r="G7" s="18">
        <f t="shared" si="5"/>
        <v>530.15303333333327</v>
      </c>
      <c r="H7" s="18">
        <f t="shared" si="5"/>
        <v>459.62449999999967</v>
      </c>
      <c r="I7" s="18">
        <f t="shared" si="5"/>
        <v>389.09596666666698</v>
      </c>
      <c r="J7" s="18">
        <f t="shared" si="5"/>
        <v>318.56743333333338</v>
      </c>
      <c r="K7" s="18">
        <f t="shared" si="5"/>
        <v>248.03890000000024</v>
      </c>
      <c r="L7" s="18">
        <f t="shared" si="5"/>
        <v>177.51036666666664</v>
      </c>
      <c r="M7" s="18">
        <f t="shared" si="5"/>
        <v>106.98183333333304</v>
      </c>
      <c r="N7" s="18">
        <f t="shared" si="5"/>
        <v>36.453299999999899</v>
      </c>
      <c r="O7" s="18">
        <f t="shared" si="5"/>
        <v>0</v>
      </c>
      <c r="P7" s="18">
        <f t="shared" si="5"/>
        <v>0</v>
      </c>
      <c r="Q7" s="18">
        <f t="shared" si="5"/>
        <v>0</v>
      </c>
      <c r="R7" s="18">
        <f t="shared" si="5"/>
        <v>0</v>
      </c>
      <c r="S7" s="18">
        <f t="shared" si="5"/>
        <v>0</v>
      </c>
      <c r="T7" s="18">
        <f t="shared" si="5"/>
        <v>0</v>
      </c>
      <c r="U7" s="18">
        <f t="shared" si="5"/>
        <v>0</v>
      </c>
      <c r="V7" s="18">
        <f t="shared" si="5"/>
        <v>0</v>
      </c>
    </row>
  </sheetData>
  <sheetProtection algorithmName="SHA-512" hashValue="20Y9m2R+jBj0BZ/snzjg187ongISrxlBFPuLLDO5CiTVKzyI0Bi6E1NLH9vOkDjsVbfw07NbL+GuwB+/m5xZOQ==" saltValue="1E2ZXPCYSwKCJXEhIdyZaw==" spinCount="100000" sheet="1" objects="1" scenarios="1"/>
  <pageMargins left="0.7" right="0.7" top="0.78740157499999996" bottom="0.78740157499999996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2020 Ex-Frau</vt:lpstr>
      <vt:lpstr>2020 Ex-Ehemann</vt:lpstr>
      <vt:lpstr>Unterhaltsrechnung</vt:lpstr>
      <vt:lpstr>EKFRAUUJAHR</vt:lpstr>
      <vt:lpstr>EKMANNUJAHR</vt:lpstr>
      <vt:lpstr>UJAHR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2021-11-06T18:32:57Z</dcterms:modified>
</cp:coreProperties>
</file>